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Pu-savjetnik\plaviured\PLAVI URED\5. BAZA ZNANJA\00.PAUŠALNI OBRT\radno web 2022 izmjene za 2023\"/>
    </mc:Choice>
  </mc:AlternateContent>
  <xr:revisionPtr revIDLastSave="0" documentId="13_ncr:1_{A7618C8A-1A26-4821-BEE0-65E449043E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jelatnosti" sheetId="3" r:id="rId1"/>
    <sheet name="TZ-1" sheetId="1" r:id="rId2"/>
  </sheets>
  <definedNames>
    <definedName name="_xlnm.Print_Area" localSheetId="1">'TZ-1'!$A$6:$C$37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3" i="1"/>
  <c r="C21" i="1" s="1"/>
  <c r="D22" i="1" l="1"/>
  <c r="D32" i="1" l="1"/>
  <c r="D33" i="1" s="1"/>
  <c r="C22" i="1" s="1"/>
  <c r="C28" i="1" s="1"/>
  <c r="C30" i="1" s="1"/>
  <c r="E30" i="1" s="1"/>
  <c r="C27" i="1"/>
  <c r="C32" i="1" l="1"/>
  <c r="B35" i="1"/>
  <c r="C33" i="1" l="1"/>
  <c r="E33" i="1" s="1"/>
  <c r="E32" i="1"/>
  <c r="C31" i="1"/>
  <c r="E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plavitim</author>
  </authors>
  <commentList>
    <comment ref="A4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plavitim:</t>
        </r>
        <r>
          <rPr>
            <sz val="9"/>
            <color indexed="81"/>
            <rFont val="Segoe UI"/>
            <family val="2"/>
            <charset val="238"/>
          </rPr>
          <t xml:space="preserve">
ODABERI DJELATNOST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plavitim</author>
    <author>TnT</author>
  </authors>
  <commentList>
    <comment ref="A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plavitim:</t>
        </r>
        <r>
          <rPr>
            <sz val="9"/>
            <color indexed="81"/>
            <rFont val="Segoe UI"/>
            <family val="2"/>
            <charset val="238"/>
          </rPr>
          <t xml:space="preserve">
iz izbornika odaberite šifru i djelatnost</t>
        </r>
      </text>
    </comment>
    <comment ref="C20" authorId="1" shapeId="0" xr:uid="{00000000-0006-0000-0100-000002000000}">
      <text>
        <r>
          <rPr>
            <sz val="10"/>
            <color indexed="81"/>
            <rFont val="Calibri"/>
            <family val="2"/>
            <charset val="238"/>
            <scheme val="minor"/>
          </rPr>
          <t xml:space="preserve">Ako je za vašu 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>glavnu djelatnost</t>
        </r>
        <r>
          <rPr>
            <sz val="10"/>
            <color indexed="81"/>
            <rFont val="Calibri"/>
            <family val="2"/>
            <charset val="238"/>
            <scheme val="minor"/>
          </rPr>
          <t xml:space="preserve"> propisano plaćanje turističke zajednice, unesite ukupan promet, 
ako ostvarujete primitke na temelju 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>sporednih djelatnosti</t>
        </r>
        <r>
          <rPr>
            <sz val="10"/>
            <color indexed="81"/>
            <rFont val="Calibri"/>
            <family val="2"/>
            <charset val="238"/>
            <scheme val="minor"/>
          </rPr>
          <t xml:space="preserve"> koje su obvezne plaćati TZ unesite promet po toj djelatnosti.</t>
        </r>
      </text>
    </comment>
  </commentList>
</comments>
</file>

<file path=xl/sharedStrings.xml><?xml version="1.0" encoding="utf-8"?>
<sst xmlns="http://schemas.openxmlformats.org/spreadsheetml/2006/main" count="92" uniqueCount="92">
  <si>
    <t>MINISTARSTVO FINANCIJA</t>
  </si>
  <si>
    <t>POREZNA UPRAVA</t>
  </si>
  <si>
    <t>PODRUČNI URED</t>
  </si>
  <si>
    <t>ISPOSTAVA (nadležna prema sjedištu pravne osobe ili prebivalištu fizičke osobe)</t>
  </si>
  <si>
    <t>OIB, naziv pravne osobe/ime i prezime fizičke osobe, adresa sjedišta/prebivalište ili uobičajenog boravišta</t>
  </si>
  <si>
    <t>u kunama i lipama</t>
  </si>
  <si>
    <t>R.BR.</t>
  </si>
  <si>
    <t>OPIS</t>
  </si>
  <si>
    <t>IZNOS</t>
  </si>
  <si>
    <t>OSNOVICA -članak 7. Zakona</t>
  </si>
  <si>
    <t>STOPA - članak 6. Zakona</t>
  </si>
  <si>
    <t>OBRAČUNANI IZNOS (r.br. 1 x r.br.2)</t>
  </si>
  <si>
    <t>UKUPNO UMANJENJA NA POTPOMOGNUTIM PODRUČJIMA - članak 8.stavak 4. Zakona (r.br. 4 +r.br. 5+r.br.6 +r.br.7)</t>
  </si>
  <si>
    <t>OBRAČUNANI IZNOS NAKON UMANJENJA (r.br. 3 -r.br.8)</t>
  </si>
  <si>
    <t>UPLAĆENI PREDUJAM</t>
  </si>
  <si>
    <t>RAZLIKA ZA POVRAT</t>
  </si>
  <si>
    <t>RAZLIKA ZA UPLATU</t>
  </si>
  <si>
    <t>MJESEČNI PREDUJAM ZA NAREDNO RAZDOBLJE -članak 10 stavak 1. Zakona (r.br. 9/broj mjeseci)</t>
  </si>
  <si>
    <t>Nadnevak</t>
  </si>
  <si>
    <t>Potpis poreznog obveznika</t>
  </si>
  <si>
    <t>*područja jedinica lokalne samouprave razvrstanih po stupnju razvijenosti prema posebnom propisu o regionalnom razvoju Republike Hrvatske</t>
  </si>
  <si>
    <t>OBRAZAC TZ 1</t>
  </si>
  <si>
    <t>JEDNOKRATNA UPLATA - članak 10. stavak 3.Zakona (r.br. 13x12)  DA    NE</t>
  </si>
  <si>
    <t>godine</t>
  </si>
  <si>
    <t>Šifra/naziv općine/grada sjedišta/prebivališta</t>
  </si>
  <si>
    <t>Umanjenje članarine na područjima općina i gradova -Potpomognutim područjima I. razvojne skupine (r.br.3*20%)</t>
  </si>
  <si>
    <t>Umanjenje članarine na područjima općina i gradova -Potpomognutim područjima II. razvojne skupine  (r.br.3*20%)</t>
  </si>
  <si>
    <t>Umanjenje članarine na područjima općina i gradova -Potpomognutim područjima III. razvojne skupine  (r.br.3*20%)</t>
  </si>
  <si>
    <t>Umanjenje članarine na područjima općina i gradova -Potpomognutim područjima IV. razvojne skupine  (r.br.3*20%)</t>
  </si>
  <si>
    <t>PRVA SKUPINA</t>
  </si>
  <si>
    <t>DRUGA SKUPINA</t>
  </si>
  <si>
    <t>TREĆA SKUPINA</t>
  </si>
  <si>
    <t>ČETVRTA SKUPINA</t>
  </si>
  <si>
    <t>PETA SKUPINA</t>
  </si>
  <si>
    <r>
      <rPr>
        <b/>
        <sz val="11"/>
        <color rgb="FF231F20"/>
        <rFont val="Calibri"/>
        <family val="2"/>
        <charset val="238"/>
        <scheme val="minor"/>
      </rPr>
      <t>49.31</t>
    </r>
    <r>
      <rPr>
        <sz val="11"/>
        <color rgb="FF231F20"/>
        <rFont val="Calibri"/>
        <family val="2"/>
        <charset val="238"/>
        <scheme val="minor"/>
      </rPr>
      <t xml:space="preserve"> Gradski i prigradski kopneni prijevoz putnika</t>
    </r>
  </si>
  <si>
    <r>
      <rPr>
        <b/>
        <sz val="11"/>
        <color rgb="FF231F20"/>
        <rFont val="Calibri"/>
        <family val="2"/>
        <charset val="238"/>
        <scheme val="minor"/>
      </rPr>
      <t>45</t>
    </r>
    <r>
      <rPr>
        <sz val="11"/>
        <color rgb="FF231F20"/>
        <rFont val="Calibri"/>
        <family val="2"/>
        <charset val="238"/>
        <scheme val="minor"/>
      </rPr>
      <t xml:space="preserve"> Trgovina na veliko i na malo motornim vozilima i motociklima; popravak motornih vozila i motocikala</t>
    </r>
  </si>
  <si>
    <r>
      <rPr>
        <b/>
        <sz val="11"/>
        <color rgb="FF231F20"/>
        <rFont val="Calibri"/>
        <family val="2"/>
        <charset val="238"/>
        <scheme val="minor"/>
      </rPr>
      <t>45.31</t>
    </r>
    <r>
      <rPr>
        <sz val="11"/>
        <color rgb="FF231F20"/>
        <rFont val="Calibri"/>
        <family val="2"/>
        <charset val="238"/>
        <scheme val="minor"/>
      </rPr>
      <t xml:space="preserve"> Trgovina na veliko dijelovima i priborom za motorna vozila</t>
    </r>
  </si>
  <si>
    <r>
      <rPr>
        <b/>
        <sz val="11"/>
        <color rgb="FF231F20"/>
        <rFont val="Calibri"/>
        <family val="2"/>
        <charset val="238"/>
        <scheme val="minor"/>
      </rPr>
      <t>46.2</t>
    </r>
    <r>
      <rPr>
        <sz val="11"/>
        <color rgb="FF231F20"/>
        <rFont val="Calibri"/>
        <family val="2"/>
        <charset val="238"/>
        <scheme val="minor"/>
      </rPr>
      <t xml:space="preserve"> Trgovina na veliko poljoprivrednim sirovinama i živom stokom</t>
    </r>
  </si>
  <si>
    <r>
      <rPr>
        <b/>
        <sz val="11"/>
        <color rgb="FF231F20"/>
        <rFont val="Calibri"/>
        <family val="2"/>
        <charset val="238"/>
        <scheme val="minor"/>
      </rPr>
      <t xml:space="preserve">46.3 </t>
    </r>
    <r>
      <rPr>
        <sz val="11"/>
        <color rgb="FF231F20"/>
        <rFont val="Calibri"/>
        <family val="2"/>
        <charset val="238"/>
        <scheme val="minor"/>
      </rPr>
      <t>Trgovina na veliko hranom, pićima i duhanom</t>
    </r>
  </si>
  <si>
    <r>
      <rPr>
        <b/>
        <sz val="11"/>
        <color rgb="FF231F20"/>
        <rFont val="Calibri"/>
        <family val="2"/>
        <charset val="238"/>
        <scheme val="minor"/>
      </rPr>
      <t>46.4</t>
    </r>
    <r>
      <rPr>
        <sz val="11"/>
        <color rgb="FF231F20"/>
        <rFont val="Calibri"/>
        <family val="2"/>
        <charset val="238"/>
        <scheme val="minor"/>
      </rPr>
      <t xml:space="preserve"> Trgovina na veliko proizvodima za kućanstvo</t>
    </r>
  </si>
  <si>
    <r>
      <rPr>
        <b/>
        <sz val="11"/>
        <color rgb="FF231F20"/>
        <rFont val="Calibri"/>
        <family val="2"/>
        <charset val="238"/>
        <scheme val="minor"/>
      </rPr>
      <t>46.5</t>
    </r>
    <r>
      <rPr>
        <sz val="11"/>
        <color rgb="FF231F20"/>
        <rFont val="Calibri"/>
        <family val="2"/>
        <charset val="238"/>
        <scheme val="minor"/>
      </rPr>
      <t xml:space="preserve"> Trgovina na veliko informacijsko-komunikacijskom opremom</t>
    </r>
  </si>
  <si>
    <r>
      <rPr>
        <b/>
        <sz val="11"/>
        <color rgb="FF231F20"/>
        <rFont val="Calibri"/>
        <family val="2"/>
        <charset val="238"/>
        <scheme val="minor"/>
      </rPr>
      <t>46.6</t>
    </r>
    <r>
      <rPr>
        <sz val="11"/>
        <color rgb="FF231F20"/>
        <rFont val="Calibri"/>
        <family val="2"/>
        <charset val="238"/>
        <scheme val="minor"/>
      </rPr>
      <t xml:space="preserve"> Trgovina na veliko ostalim strojevima, opremom i priborom</t>
    </r>
  </si>
  <si>
    <r>
      <rPr>
        <b/>
        <sz val="11"/>
        <color rgb="FF231F20"/>
        <rFont val="Calibri"/>
        <family val="2"/>
        <charset val="238"/>
        <scheme val="minor"/>
      </rPr>
      <t>46.7</t>
    </r>
    <r>
      <rPr>
        <sz val="11"/>
        <color rgb="FF231F20"/>
        <rFont val="Calibri"/>
        <family val="2"/>
        <charset val="238"/>
        <scheme val="minor"/>
      </rPr>
      <t xml:space="preserve"> Ostala specijalizirana trgovina na veliko</t>
    </r>
  </si>
  <si>
    <r>
      <rPr>
        <b/>
        <sz val="11"/>
        <color rgb="FF231F20"/>
        <rFont val="Calibri"/>
        <family val="2"/>
        <charset val="238"/>
        <scheme val="minor"/>
      </rPr>
      <t>46.9</t>
    </r>
    <r>
      <rPr>
        <sz val="11"/>
        <color rgb="FF231F20"/>
        <rFont val="Calibri"/>
        <family val="2"/>
        <charset val="238"/>
        <scheme val="minor"/>
      </rPr>
      <t xml:space="preserve"> Nespecijalizirana trgovina na veliko.</t>
    </r>
  </si>
  <si>
    <r>
      <rPr>
        <b/>
        <sz val="11"/>
        <color rgb="FF231F20"/>
        <rFont val="Calibri"/>
        <family val="2"/>
        <charset val="238"/>
        <scheme val="minor"/>
      </rPr>
      <t>45.1</t>
    </r>
    <r>
      <rPr>
        <sz val="11"/>
        <color rgb="FF231F20"/>
        <rFont val="Calibri"/>
        <family val="2"/>
        <charset val="238"/>
        <scheme val="minor"/>
      </rPr>
      <t xml:space="preserve"> Trgovina motornim vozilima</t>
    </r>
  </si>
  <si>
    <r>
      <rPr>
        <b/>
        <sz val="11"/>
        <color rgb="FF231F20"/>
        <rFont val="Calibri"/>
        <family val="2"/>
        <charset val="238"/>
        <scheme val="minor"/>
      </rPr>
      <t>45.32</t>
    </r>
    <r>
      <rPr>
        <sz val="11"/>
        <color rgb="FF231F20"/>
        <rFont val="Calibri"/>
        <family val="2"/>
        <charset val="238"/>
        <scheme val="minor"/>
      </rPr>
      <t xml:space="preserve"> Trgovina na malo dijelovima i priborom za motorna vozila</t>
    </r>
  </si>
  <si>
    <r>
      <rPr>
        <b/>
        <sz val="11"/>
        <color rgb="FF231F20"/>
        <rFont val="Calibri"/>
        <family val="2"/>
        <charset val="238"/>
        <scheme val="minor"/>
      </rPr>
      <t>45.40</t>
    </r>
    <r>
      <rPr>
        <sz val="11"/>
        <color rgb="FF231F20"/>
        <rFont val="Calibri"/>
        <family val="2"/>
        <charset val="238"/>
        <scheme val="minor"/>
      </rPr>
      <t xml:space="preserve"> Trgovina motociklima, dijelovima i priborom za motocikle te održavanje i popravak motocikala</t>
    </r>
  </si>
  <si>
    <r>
      <rPr>
        <b/>
        <sz val="11"/>
        <color rgb="FF231F20"/>
        <rFont val="Calibri"/>
        <family val="2"/>
        <charset val="238"/>
        <scheme val="minor"/>
      </rPr>
      <t>47</t>
    </r>
    <r>
      <rPr>
        <sz val="11"/>
        <color rgb="FF231F20"/>
        <rFont val="Calibri"/>
        <family val="2"/>
        <charset val="238"/>
        <scheme val="minor"/>
      </rPr>
      <t xml:space="preserve"> Trgovina na malo, osim trgovine motornim vozilima i motociklima</t>
    </r>
  </si>
  <si>
    <r>
      <rPr>
        <b/>
        <sz val="11"/>
        <color rgb="FF231F20"/>
        <rFont val="Calibri"/>
        <family val="2"/>
        <charset val="238"/>
        <scheme val="minor"/>
      </rPr>
      <t>58.11</t>
    </r>
    <r>
      <rPr>
        <sz val="11"/>
        <color rgb="FF231F20"/>
        <rFont val="Calibri"/>
        <family val="2"/>
        <charset val="238"/>
        <scheme val="minor"/>
      </rPr>
      <t xml:space="preserve"> Izdavanje knjiga</t>
    </r>
  </si>
  <si>
    <r>
      <rPr>
        <b/>
        <sz val="11"/>
        <color rgb="FF231F20"/>
        <rFont val="Calibri"/>
        <family val="2"/>
        <charset val="238"/>
        <scheme val="minor"/>
      </rPr>
      <t>58.13</t>
    </r>
    <r>
      <rPr>
        <sz val="11"/>
        <color rgb="FF231F20"/>
        <rFont val="Calibri"/>
        <family val="2"/>
        <charset val="238"/>
        <scheme val="minor"/>
      </rPr>
      <t xml:space="preserve"> Izdavanje novina</t>
    </r>
  </si>
  <si>
    <r>
      <rPr>
        <b/>
        <sz val="11"/>
        <color rgb="FF231F20"/>
        <rFont val="Calibri"/>
        <family val="2"/>
        <charset val="238"/>
        <scheme val="minor"/>
      </rPr>
      <t xml:space="preserve">58.14 </t>
    </r>
    <r>
      <rPr>
        <sz val="11"/>
        <color rgb="FF231F20"/>
        <rFont val="Calibri"/>
        <family val="2"/>
        <charset val="238"/>
        <scheme val="minor"/>
      </rPr>
      <t>Izdavanje časopisa i periodičnih publikacija</t>
    </r>
  </si>
  <si>
    <r>
      <rPr>
        <b/>
        <sz val="11"/>
        <color rgb="FF231F20"/>
        <rFont val="Calibri"/>
        <family val="2"/>
        <charset val="238"/>
        <scheme val="minor"/>
      </rPr>
      <t>58.19</t>
    </r>
    <r>
      <rPr>
        <sz val="11"/>
        <color rgb="FF231F20"/>
        <rFont val="Calibri"/>
        <family val="2"/>
        <charset val="238"/>
        <scheme val="minor"/>
      </rPr>
      <t xml:space="preserve"> Ostala izdavačka djelatnost</t>
    </r>
  </si>
  <si>
    <r>
      <rPr>
        <b/>
        <sz val="11"/>
        <color rgb="FF231F20"/>
        <rFont val="Calibri"/>
        <family val="2"/>
        <charset val="238"/>
        <scheme val="minor"/>
      </rPr>
      <t>59.13</t>
    </r>
    <r>
      <rPr>
        <sz val="11"/>
        <color rgb="FF231F20"/>
        <rFont val="Calibri"/>
        <family val="2"/>
        <charset val="238"/>
        <scheme val="minor"/>
      </rPr>
      <t xml:space="preserve"> Distribucija filmova, videofilmova i televizijskog programa</t>
    </r>
  </si>
  <si>
    <r>
      <rPr>
        <b/>
        <sz val="11"/>
        <color rgb="FF231F20"/>
        <rFont val="Calibri"/>
        <family val="2"/>
        <charset val="238"/>
        <scheme val="minor"/>
      </rPr>
      <t>59.2</t>
    </r>
    <r>
      <rPr>
        <sz val="11"/>
        <color rgb="FF231F20"/>
        <rFont val="Calibri"/>
        <family val="2"/>
        <charset val="238"/>
        <scheme val="minor"/>
      </rPr>
      <t xml:space="preserve"> Djelatnosti snimanja zvučnih zapisa i izdavanja glazbenih zapisa</t>
    </r>
  </si>
  <si>
    <r>
      <rPr>
        <b/>
        <sz val="11"/>
        <color rgb="FF231F20"/>
        <rFont val="Calibri"/>
        <family val="2"/>
        <charset val="238"/>
        <scheme val="minor"/>
      </rPr>
      <t>60</t>
    </r>
    <r>
      <rPr>
        <sz val="11"/>
        <color rgb="FF231F20"/>
        <rFont val="Calibri"/>
        <family val="2"/>
        <charset val="238"/>
        <scheme val="minor"/>
      </rPr>
      <t xml:space="preserve"> Emitiranje programa</t>
    </r>
  </si>
  <si>
    <r>
      <rPr>
        <b/>
        <sz val="11"/>
        <color rgb="FF231F20"/>
        <rFont val="Calibri"/>
        <family val="2"/>
        <charset val="238"/>
        <scheme val="minor"/>
      </rPr>
      <t>74.1</t>
    </r>
    <r>
      <rPr>
        <sz val="11"/>
        <color rgb="FF231F20"/>
        <rFont val="Calibri"/>
        <family val="2"/>
        <charset val="238"/>
        <scheme val="minor"/>
      </rPr>
      <t xml:space="preserve"> Specijalizirane dizajnerske djelatnosti</t>
    </r>
  </si>
  <si>
    <r>
      <rPr>
        <b/>
        <sz val="11"/>
        <color rgb="FF231F20"/>
        <rFont val="Calibri"/>
        <family val="2"/>
        <charset val="238"/>
        <scheme val="minor"/>
      </rPr>
      <t xml:space="preserve">49.32 </t>
    </r>
    <r>
      <rPr>
        <sz val="11"/>
        <color rgb="FF231F20"/>
        <rFont val="Calibri"/>
        <family val="2"/>
        <charset val="238"/>
        <scheme val="minor"/>
      </rPr>
      <t>Taksi-služba</t>
    </r>
  </si>
  <si>
    <r>
      <rPr>
        <b/>
        <sz val="11"/>
        <color rgb="FF231F20"/>
        <rFont val="Calibri"/>
        <family val="2"/>
        <charset val="238"/>
        <scheme val="minor"/>
      </rPr>
      <t>49.39</t>
    </r>
    <r>
      <rPr>
        <sz val="11"/>
        <color rgb="FF231F20"/>
        <rFont val="Calibri"/>
        <family val="2"/>
        <charset val="238"/>
        <scheme val="minor"/>
      </rPr>
      <t xml:space="preserve"> Ostali kopneni prijevoz putnika, d. n.</t>
    </r>
  </si>
  <si>
    <r>
      <rPr>
        <b/>
        <sz val="11"/>
        <color rgb="FF231F20"/>
        <rFont val="Calibri"/>
        <family val="2"/>
        <charset val="238"/>
        <scheme val="minor"/>
      </rPr>
      <t>50.1</t>
    </r>
    <r>
      <rPr>
        <sz val="11"/>
        <color rgb="FF231F20"/>
        <rFont val="Calibri"/>
        <family val="2"/>
        <charset val="238"/>
        <scheme val="minor"/>
      </rPr>
      <t xml:space="preserve"> Pomorski i obalni prijevoz putnika</t>
    </r>
  </si>
  <si>
    <r>
      <rPr>
        <b/>
        <sz val="11"/>
        <color rgb="FF231F20"/>
        <rFont val="Calibri"/>
        <family val="2"/>
        <charset val="238"/>
        <scheme val="minor"/>
      </rPr>
      <t>51.10</t>
    </r>
    <r>
      <rPr>
        <sz val="11"/>
        <color rgb="FF231F20"/>
        <rFont val="Calibri"/>
        <family val="2"/>
        <charset val="238"/>
        <scheme val="minor"/>
      </rPr>
      <t xml:space="preserve"> Zračni prijevoz putnika</t>
    </r>
  </si>
  <si>
    <r>
      <rPr>
        <b/>
        <sz val="11"/>
        <color rgb="FF231F20"/>
        <rFont val="Calibri"/>
        <family val="2"/>
        <charset val="238"/>
        <scheme val="minor"/>
      </rPr>
      <t>52.23</t>
    </r>
    <r>
      <rPr>
        <sz val="11"/>
        <color rgb="FF231F20"/>
        <rFont val="Calibri"/>
        <family val="2"/>
        <charset val="238"/>
        <scheme val="minor"/>
      </rPr>
      <t xml:space="preserve"> Uslužne djelatnosti u vezi sa zračnim prijevozom</t>
    </r>
  </si>
  <si>
    <r>
      <rPr>
        <b/>
        <sz val="11"/>
        <color rgb="FF231F20"/>
        <rFont val="Calibri"/>
        <family val="2"/>
        <charset val="238"/>
        <scheme val="minor"/>
      </rPr>
      <t>55</t>
    </r>
    <r>
      <rPr>
        <sz val="11"/>
        <color rgb="FF231F20"/>
        <rFont val="Calibri"/>
        <family val="2"/>
        <charset val="238"/>
        <scheme val="minor"/>
      </rPr>
      <t xml:space="preserve"> Smještaj</t>
    </r>
  </si>
  <si>
    <r>
      <rPr>
        <b/>
        <sz val="11"/>
        <color rgb="FF231F20"/>
        <rFont val="Calibri"/>
        <family val="2"/>
        <charset val="238"/>
        <scheme val="minor"/>
      </rPr>
      <t xml:space="preserve">56 </t>
    </r>
    <r>
      <rPr>
        <sz val="11"/>
        <color rgb="FF231F20"/>
        <rFont val="Calibri"/>
        <family val="2"/>
        <charset val="238"/>
        <scheme val="minor"/>
      </rPr>
      <t>Djelatnosti pripreme i usluživanja hrane i pića</t>
    </r>
  </si>
  <si>
    <r>
      <rPr>
        <b/>
        <sz val="11"/>
        <color rgb="FF231F20"/>
        <rFont val="Calibri"/>
        <family val="2"/>
        <charset val="238"/>
        <scheme val="minor"/>
      </rPr>
      <t>66.12</t>
    </r>
    <r>
      <rPr>
        <sz val="11"/>
        <color rgb="FF231F20"/>
        <rFont val="Calibri"/>
        <family val="2"/>
        <charset val="238"/>
        <scheme val="minor"/>
      </rPr>
      <t xml:space="preserve"> Djelatnosti posredovanja u poslovanju vrijednosnim papirima i robnim ugovorima (djelatnosti mjenjačnica)</t>
    </r>
  </si>
  <si>
    <r>
      <rPr>
        <b/>
        <sz val="11"/>
        <color rgb="FF231F20"/>
        <rFont val="Calibri"/>
        <family val="2"/>
        <charset val="238"/>
        <scheme val="minor"/>
      </rPr>
      <t>68</t>
    </r>
    <r>
      <rPr>
        <sz val="11"/>
        <color rgb="FF231F20"/>
        <rFont val="Calibri"/>
        <family val="2"/>
        <charset val="238"/>
        <scheme val="minor"/>
      </rPr>
      <t xml:space="preserve"> Poslovanje nekretninama</t>
    </r>
  </si>
  <si>
    <r>
      <rPr>
        <b/>
        <sz val="11"/>
        <color rgb="FF231F20"/>
        <rFont val="Calibri"/>
        <family val="2"/>
        <charset val="238"/>
        <scheme val="minor"/>
      </rPr>
      <t>77.21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opreme za rekreaciju i sport</t>
    </r>
  </si>
  <si>
    <r>
      <rPr>
        <b/>
        <sz val="11"/>
        <color rgb="FF231F20"/>
        <rFont val="Calibri"/>
        <family val="2"/>
        <charset val="238"/>
        <scheme val="minor"/>
      </rPr>
      <t>79</t>
    </r>
    <r>
      <rPr>
        <sz val="11"/>
        <color rgb="FF231F20"/>
        <rFont val="Calibri"/>
        <family val="2"/>
        <charset val="238"/>
        <scheme val="minor"/>
      </rPr>
      <t xml:space="preserve"> Putničke agencije, organizatori putovanja (turoperatori) i ostale rezervacijske usluge te djelatnosti povezane s njima</t>
    </r>
  </si>
  <si>
    <r>
      <rPr>
        <b/>
        <sz val="11"/>
        <color rgb="FF231F20"/>
        <rFont val="Calibri"/>
        <family val="2"/>
        <charset val="238"/>
        <scheme val="minor"/>
      </rPr>
      <t>82.3</t>
    </r>
    <r>
      <rPr>
        <sz val="11"/>
        <color rgb="FF231F20"/>
        <rFont val="Calibri"/>
        <family val="2"/>
        <charset val="238"/>
        <scheme val="minor"/>
      </rPr>
      <t xml:space="preserve"> Organizacija sastanaka i poslovnih sajmova</t>
    </r>
  </si>
  <si>
    <r>
      <rPr>
        <b/>
        <sz val="11"/>
        <color rgb="FF231F20"/>
        <rFont val="Calibri"/>
        <family val="2"/>
        <charset val="238"/>
        <scheme val="minor"/>
      </rPr>
      <t>92</t>
    </r>
    <r>
      <rPr>
        <sz val="11"/>
        <color rgb="FF231F20"/>
        <rFont val="Calibri"/>
        <family val="2"/>
        <charset val="238"/>
        <scheme val="minor"/>
      </rPr>
      <t xml:space="preserve"> Djelatnosti kockanja i klađenja</t>
    </r>
  </si>
  <si>
    <r>
      <rPr>
        <b/>
        <sz val="11"/>
        <color rgb="FF231F20"/>
        <rFont val="Calibri"/>
        <family val="2"/>
        <charset val="238"/>
        <scheme val="minor"/>
      </rPr>
      <t>93.12</t>
    </r>
    <r>
      <rPr>
        <sz val="11"/>
        <color rgb="FF231F20"/>
        <rFont val="Calibri"/>
        <family val="2"/>
        <charset val="238"/>
        <scheme val="minor"/>
      </rPr>
      <t xml:space="preserve"> Djelatnosti sportskih klubova</t>
    </r>
  </si>
  <si>
    <r>
      <rPr>
        <b/>
        <sz val="11"/>
        <color rgb="FF231F20"/>
        <rFont val="Calibri"/>
        <family val="2"/>
        <charset val="238"/>
        <scheme val="minor"/>
      </rPr>
      <t>93.21</t>
    </r>
    <r>
      <rPr>
        <sz val="11"/>
        <color rgb="FF231F20"/>
        <rFont val="Calibri"/>
        <family val="2"/>
        <charset val="238"/>
        <scheme val="minor"/>
      </rPr>
      <t xml:space="preserve"> Djelatnosti zabavnih i tematskih parkova</t>
    </r>
  </si>
  <si>
    <r>
      <rPr>
        <b/>
        <sz val="11"/>
        <color rgb="FF231F20"/>
        <rFont val="Calibri"/>
        <family val="2"/>
        <charset val="238"/>
        <scheme val="minor"/>
      </rPr>
      <t>93.29</t>
    </r>
    <r>
      <rPr>
        <sz val="11"/>
        <color rgb="FF231F20"/>
        <rFont val="Calibri"/>
        <family val="2"/>
        <charset val="238"/>
        <scheme val="minor"/>
      </rPr>
      <t xml:space="preserve"> Ostale zabavne i rekreacijske djelatnosti</t>
    </r>
  </si>
  <si>
    <r>
      <rPr>
        <b/>
        <sz val="11"/>
        <color rgb="FF231F20"/>
        <rFont val="Calibri"/>
        <family val="2"/>
        <charset val="238"/>
        <scheme val="minor"/>
      </rPr>
      <t>50.3</t>
    </r>
    <r>
      <rPr>
        <sz val="11"/>
        <color rgb="FF231F20"/>
        <rFont val="Calibri"/>
        <family val="2"/>
        <charset val="238"/>
        <scheme val="minor"/>
      </rPr>
      <t xml:space="preserve"> Prijevoz putnika unutrašnjim vodenim putovima</t>
    </r>
  </si>
  <si>
    <r>
      <rPr>
        <b/>
        <sz val="11"/>
        <color rgb="FF231F20"/>
        <rFont val="Calibri"/>
        <family val="2"/>
        <charset val="238"/>
        <scheme val="minor"/>
      </rPr>
      <t>52.29</t>
    </r>
    <r>
      <rPr>
        <sz val="11"/>
        <color rgb="FF231F20"/>
        <rFont val="Calibri"/>
        <family val="2"/>
        <charset val="238"/>
        <scheme val="minor"/>
      </rPr>
      <t xml:space="preserve"> Ostale prateće djelatnosti u prijevozu</t>
    </r>
  </si>
  <si>
    <r>
      <rPr>
        <b/>
        <sz val="11"/>
        <color rgb="FF231F20"/>
        <rFont val="Calibri"/>
        <family val="2"/>
        <charset val="238"/>
        <scheme val="minor"/>
      </rPr>
      <t>61</t>
    </r>
    <r>
      <rPr>
        <sz val="11"/>
        <color rgb="FF231F20"/>
        <rFont val="Calibri"/>
        <family val="2"/>
        <charset val="238"/>
        <scheme val="minor"/>
      </rPr>
      <t xml:space="preserve"> Elektroničke komunikacije</t>
    </r>
  </si>
  <si>
    <r>
      <rPr>
        <b/>
        <sz val="11"/>
        <color rgb="FF231F20"/>
        <rFont val="Calibri"/>
        <family val="2"/>
        <charset val="238"/>
        <scheme val="minor"/>
      </rPr>
      <t>77.11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automobila i motornih vozila lake kategorije</t>
    </r>
  </si>
  <si>
    <r>
      <rPr>
        <b/>
        <sz val="11"/>
        <color rgb="FF231F20"/>
        <rFont val="Calibri"/>
        <family val="2"/>
        <charset val="238"/>
        <scheme val="minor"/>
      </rPr>
      <t xml:space="preserve">77.34 </t>
    </r>
    <r>
      <rPr>
        <sz val="11"/>
        <color rgb="FF231F20"/>
        <rFont val="Calibri"/>
        <family val="2"/>
        <charset val="238"/>
        <scheme val="minor"/>
      </rPr>
      <t>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plovnih prijevoznih sredstava</t>
    </r>
  </si>
  <si>
    <r>
      <rPr>
        <b/>
        <sz val="11"/>
        <color rgb="FF231F20"/>
        <rFont val="Calibri"/>
        <family val="2"/>
        <charset val="238"/>
        <scheme val="minor"/>
      </rPr>
      <t>77.35</t>
    </r>
    <r>
      <rPr>
        <sz val="11"/>
        <color rgb="FF231F20"/>
        <rFont val="Calibri"/>
        <family val="2"/>
        <charset val="238"/>
        <scheme val="minor"/>
      </rPr>
      <t xml:space="preserve"> Iznajmljivanje i davanje u zakup </t>
    </r>
    <r>
      <rPr>
        <i/>
        <sz val="11"/>
        <color rgb="FF231F20"/>
        <rFont val="Calibri"/>
        <family val="2"/>
        <charset val="238"/>
        <scheme val="minor"/>
      </rPr>
      <t>(leasing) </t>
    </r>
    <r>
      <rPr>
        <sz val="11"/>
        <color rgb="FF231F20"/>
        <rFont val="Calibri"/>
        <family val="2"/>
        <charset val="238"/>
        <scheme val="minor"/>
      </rPr>
      <t>zračnih prijevoznih sredstava</t>
    </r>
  </si>
  <si>
    <r>
      <rPr>
        <b/>
        <sz val="11"/>
        <color rgb="FF231F20"/>
        <rFont val="Calibri"/>
        <family val="2"/>
        <charset val="238"/>
        <scheme val="minor"/>
      </rPr>
      <t>45.20</t>
    </r>
    <r>
      <rPr>
        <sz val="11"/>
        <color rgb="FF231F20"/>
        <rFont val="Calibri"/>
        <family val="2"/>
        <charset val="238"/>
        <scheme val="minor"/>
      </rPr>
      <t xml:space="preserve"> Održavanje i popravak motornih vozila</t>
    </r>
  </si>
  <si>
    <r>
      <rPr>
        <b/>
        <sz val="11"/>
        <color rgb="FF231F20"/>
        <rFont val="Calibri"/>
        <family val="2"/>
        <charset val="238"/>
        <scheme val="minor"/>
      </rPr>
      <t>53</t>
    </r>
    <r>
      <rPr>
        <sz val="11"/>
        <color rgb="FF231F20"/>
        <rFont val="Calibri"/>
        <family val="2"/>
        <charset val="238"/>
        <scheme val="minor"/>
      </rPr>
      <t xml:space="preserve"> Poštanske i kurirske djelatnosti</t>
    </r>
  </si>
  <si>
    <r>
      <rPr>
        <b/>
        <sz val="11"/>
        <color rgb="FF231F20"/>
        <rFont val="Calibri"/>
        <family val="2"/>
        <charset val="238"/>
        <scheme val="minor"/>
      </rPr>
      <t>59.11</t>
    </r>
    <r>
      <rPr>
        <sz val="11"/>
        <color rgb="FF231F20"/>
        <rFont val="Calibri"/>
        <family val="2"/>
        <charset val="238"/>
        <scheme val="minor"/>
      </rPr>
      <t xml:space="preserve"> Proizvodnja filmova, videofilmova i televizijskog programa</t>
    </r>
  </si>
  <si>
    <r>
      <rPr>
        <b/>
        <sz val="11"/>
        <color rgb="FF231F20"/>
        <rFont val="Calibri"/>
        <family val="2"/>
        <charset val="238"/>
        <scheme val="minor"/>
      </rPr>
      <t xml:space="preserve">59.14 </t>
    </r>
    <r>
      <rPr>
        <sz val="11"/>
        <color rgb="FF231F20"/>
        <rFont val="Calibri"/>
        <family val="2"/>
        <charset val="238"/>
        <scheme val="minor"/>
      </rPr>
      <t>Djelatnosti prikazivanja filmova</t>
    </r>
  </si>
  <si>
    <r>
      <rPr>
        <b/>
        <sz val="11"/>
        <color rgb="FF231F20"/>
        <rFont val="Calibri"/>
        <family val="2"/>
        <charset val="238"/>
        <scheme val="minor"/>
      </rPr>
      <t>81.30</t>
    </r>
    <r>
      <rPr>
        <sz val="11"/>
        <color rgb="FF231F20"/>
        <rFont val="Calibri"/>
        <family val="2"/>
        <charset val="238"/>
        <scheme val="minor"/>
      </rPr>
      <t xml:space="preserve"> Uslužne djelatnosti uređenja i održavanja krajolika</t>
    </r>
  </si>
  <si>
    <r>
      <rPr>
        <b/>
        <sz val="11"/>
        <color rgb="FF231F20"/>
        <rFont val="Calibri"/>
        <family val="2"/>
        <charset val="238"/>
        <scheme val="minor"/>
      </rPr>
      <t>90.01</t>
    </r>
    <r>
      <rPr>
        <sz val="11"/>
        <color rgb="FF231F20"/>
        <rFont val="Calibri"/>
        <family val="2"/>
        <charset val="238"/>
        <scheme val="minor"/>
      </rPr>
      <t xml:space="preserve"> Izvođačka umjetnost</t>
    </r>
  </si>
  <si>
    <r>
      <rPr>
        <b/>
        <sz val="11"/>
        <color rgb="FF231F20"/>
        <rFont val="Calibri"/>
        <family val="2"/>
        <charset val="238"/>
        <scheme val="minor"/>
      </rPr>
      <t xml:space="preserve">90.04 </t>
    </r>
    <r>
      <rPr>
        <sz val="11"/>
        <color rgb="FF231F20"/>
        <rFont val="Calibri"/>
        <family val="2"/>
        <charset val="238"/>
        <scheme val="minor"/>
      </rPr>
      <t>Rad umjetničkih objekata</t>
    </r>
  </si>
  <si>
    <t xml:space="preserve">https://narodne-novine.nn.hr/clanci/sluzbeni/2019_05_52_991.html </t>
  </si>
  <si>
    <t xml:space="preserve">POPIS DJELATNOSTI </t>
  </si>
  <si>
    <r>
      <rPr>
        <b/>
        <sz val="11"/>
        <color rgb="FF231F20"/>
        <rFont val="Calibri"/>
        <family val="2"/>
        <charset val="238"/>
        <scheme val="minor"/>
      </rPr>
      <t>65.12</t>
    </r>
    <r>
      <rPr>
        <sz val="11"/>
        <color rgb="FF231F20"/>
        <rFont val="Calibri"/>
        <family val="2"/>
        <charset val="238"/>
        <scheme val="minor"/>
      </rPr>
      <t xml:space="preserve"> Ostalo osiguranje, i to: osiguranje djece i školske mladeži od posljedica nezgode i posebna osiguranja mladeži od posljedica nezgode; osiguranje gostiju…</t>
    </r>
  </si>
  <si>
    <r>
      <rPr>
        <b/>
        <sz val="11"/>
        <color rgb="FF231F20"/>
        <rFont val="Calibri"/>
        <family val="2"/>
        <charset val="238"/>
        <scheme val="minor"/>
      </rPr>
      <t>73.11</t>
    </r>
    <r>
      <rPr>
        <sz val="11"/>
        <color rgb="FF231F20"/>
        <rFont val="Calibri"/>
        <family val="2"/>
        <charset val="238"/>
        <scheme val="minor"/>
      </rPr>
      <t xml:space="preserve"> Agencije za promidžbu, i to: kreiranje promidžbenih kampanja (kreiranje reklama u novinama, časopisima i ostalim medijima, kreiranje reklama na otvorenom prostoru…</t>
    </r>
  </si>
  <si>
    <t>46.7 Ostala specijalizirana trgovina na veliko</t>
  </si>
  <si>
    <t>46.5 Trgovina na veliko informacijsko-komunikacijskom opremom</t>
  </si>
  <si>
    <t>OBRAČUN članarine turističkoj zajednici za razdoblje od 01.01.2022. do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</si>
</sst>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%"/>
    <numFmt numFmtId="165" formatCode="#,##0.00_ ;\-#,##0.00\ "/>
    <numFmt numFmtId="166" formatCode="_-* #,##0.00\ [$EUR]_-;\-* #,##0.00\ [$EUR]_-;_-* &quot;-&quot;??\ [$EUR]_-;_-@_-"/>
    <numFmt numFmtId="167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rgb="FF231F2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i/>
      <sz val="11"/>
      <color rgb="FF231F2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rgb="FF555555"/>
      <name val="Calibri"/>
      <family val="2"/>
      <charset val="238"/>
      <scheme val="minor"/>
    </font>
    <font>
      <sz val="10"/>
      <color rgb="FF555555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indexed="81"/>
      <name val="Calibri"/>
      <family val="2"/>
      <charset val="238"/>
      <scheme val="minor"/>
    </font>
    <font>
      <b/>
      <sz val="10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</cellStyleXfs>
  <cellXfs count="68">
    <xf numFmtId="0" fontId="0" fillId="0" borderId="0" xfId="0"/>
    <xf numFmtId="164" fontId="1" fillId="0" borderId="13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0" xfId="0" applyFont="1" applyFill="1"/>
    <xf numFmtId="0" fontId="5" fillId="2" borderId="0" xfId="0" applyFont="1" applyFill="1"/>
    <xf numFmtId="0" fontId="1" fillId="3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wrapText="1"/>
    </xf>
    <xf numFmtId="4" fontId="1" fillId="3" borderId="7" xfId="1" applyNumberFormat="1" applyFont="1" applyFill="1" applyBorder="1" applyProtection="1"/>
    <xf numFmtId="0" fontId="3" fillId="0" borderId="6" xfId="0" applyFont="1" applyBorder="1"/>
    <xf numFmtId="0" fontId="3" fillId="0" borderId="2" xfId="0" applyFont="1" applyBorder="1" applyAlignment="1">
      <alignment wrapText="1"/>
    </xf>
    <xf numFmtId="4" fontId="3" fillId="3" borderId="7" xfId="1" applyNumberFormat="1" applyFont="1" applyFill="1" applyBorder="1" applyProtection="1"/>
    <xf numFmtId="0" fontId="3" fillId="2" borderId="6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wrapText="1"/>
    </xf>
    <xf numFmtId="14" fontId="17" fillId="2" borderId="0" xfId="0" applyNumberFormat="1" applyFont="1" applyFill="1" applyAlignment="1">
      <alignment horizontal="left"/>
    </xf>
    <xf numFmtId="0" fontId="1" fillId="2" borderId="1" xfId="0" applyFont="1" applyFill="1" applyBorder="1"/>
    <xf numFmtId="0" fontId="9" fillId="2" borderId="0" xfId="0" applyFont="1" applyFill="1"/>
    <xf numFmtId="165" fontId="1" fillId="2" borderId="13" xfId="1" applyNumberFormat="1" applyFont="1" applyFill="1" applyBorder="1" applyProtection="1">
      <protection locked="0"/>
    </xf>
    <xf numFmtId="0" fontId="1" fillId="0" borderId="0" xfId="0" applyFont="1" applyAlignment="1">
      <alignment horizontal="left" wrapText="1"/>
    </xf>
    <xf numFmtId="164" fontId="15" fillId="3" borderId="16" xfId="0" applyNumberFormat="1" applyFont="1" applyFill="1" applyBorder="1" applyAlignment="1">
      <alignment horizontal="center"/>
    </xf>
    <xf numFmtId="0" fontId="1" fillId="0" borderId="0" xfId="0" applyFont="1"/>
    <xf numFmtId="0" fontId="12" fillId="0" borderId="0" xfId="0" applyFont="1"/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4" fontId="7" fillId="0" borderId="16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5" fillId="3" borderId="0" xfId="0" applyFont="1" applyFill="1" applyAlignment="1">
      <alignment horizontal="left" wrapText="1"/>
    </xf>
    <xf numFmtId="0" fontId="26" fillId="0" borderId="0" xfId="2" applyFont="1" applyFill="1" applyAlignment="1"/>
    <xf numFmtId="0" fontId="7" fillId="3" borderId="14" xfId="0" applyFont="1" applyFill="1" applyBorder="1" applyAlignment="1" applyProtection="1">
      <alignment horizontal="left" wrapText="1"/>
      <protection locked="0"/>
    </xf>
    <xf numFmtId="4" fontId="22" fillId="0" borderId="0" xfId="0" applyNumberFormat="1" applyFont="1"/>
    <xf numFmtId="164" fontId="15" fillId="3" borderId="21" xfId="1" applyNumberFormat="1" applyFont="1" applyFill="1" applyBorder="1" applyAlignment="1" applyProtection="1">
      <alignment horizontal="center" vertical="center"/>
    </xf>
    <xf numFmtId="4" fontId="22" fillId="2" borderId="0" xfId="0" applyNumberFormat="1" applyFont="1" applyFill="1"/>
    <xf numFmtId="4" fontId="2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2" borderId="7" xfId="1" applyNumberFormat="1" applyFont="1" applyFill="1" applyBorder="1" applyProtection="1"/>
    <xf numFmtId="0" fontId="16" fillId="0" borderId="0" xfId="2" applyFont="1" applyProtection="1"/>
    <xf numFmtId="0" fontId="18" fillId="2" borderId="0" xfId="0" applyFont="1" applyFill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4" fontId="21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4" fontId="1" fillId="0" borderId="7" xfId="1" applyNumberFormat="1" applyFont="1" applyBorder="1" applyProtection="1">
      <protection locked="0"/>
    </xf>
    <xf numFmtId="4" fontId="1" fillId="2" borderId="7" xfId="1" applyNumberFormat="1" applyFont="1" applyFill="1" applyBorder="1" applyProtection="1">
      <protection locked="0"/>
    </xf>
    <xf numFmtId="4" fontId="3" fillId="2" borderId="7" xfId="1" applyNumberFormat="1" applyFont="1" applyFill="1" applyBorder="1" applyProtection="1">
      <protection locked="0"/>
    </xf>
    <xf numFmtId="4" fontId="3" fillId="2" borderId="10" xfId="1" applyNumberFormat="1" applyFont="1" applyFill="1" applyBorder="1" applyProtection="1">
      <protection locked="0"/>
    </xf>
    <xf numFmtId="166" fontId="1" fillId="2" borderId="2" xfId="0" applyNumberFormat="1" applyFont="1" applyFill="1" applyBorder="1"/>
    <xf numFmtId="167" fontId="1" fillId="2" borderId="0" xfId="0" applyNumberFormat="1" applyFont="1" applyFill="1"/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</cellXfs>
  <cellStyles count="4">
    <cellStyle name="Hiperveza" xfId="2" builtinId="8"/>
    <cellStyle name="Normalno" xfId="0" builtinId="0"/>
    <cellStyle name="Normalno 2" xfId="3" xr:uid="{00000000-0005-0000-0000-000002000000}"/>
    <cellStyle name="Zarez" xfId="1" builtin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rodne-novine.nn.hr/clanci/sluzbeni/2019_05_52_991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opLeftCell="A40" workbookViewId="0">
      <selection activeCell="F50" sqref="F50"/>
    </sheetView>
  </sheetViews>
  <sheetFormatPr defaultRowHeight="15" x14ac:dyDescent="0.25"/>
  <cols>
    <col min="1" max="1" width="100.140625" style="29" customWidth="1"/>
    <col min="2" max="2" width="27.7109375" style="31" customWidth="1"/>
    <col min="3" max="16384" width="9.140625" style="31"/>
  </cols>
  <sheetData>
    <row r="1" spans="1:2" ht="15.75" x14ac:dyDescent="0.25">
      <c r="A1" s="40" t="s">
        <v>86</v>
      </c>
      <c r="B1" s="41" t="s">
        <v>85</v>
      </c>
    </row>
    <row r="3" spans="1:2" ht="15.75" thickBot="1" x14ac:dyDescent="0.3"/>
    <row r="4" spans="1:2" s="32" customFormat="1" ht="33.75" customHeight="1" thickBot="1" x14ac:dyDescent="0.35">
      <c r="A4" s="42" t="s">
        <v>89</v>
      </c>
      <c r="B4" s="30">
        <f>VLOOKUP(A4,A6:B63,2,FALSE)</f>
        <v>1.705E-4</v>
      </c>
    </row>
    <row r="5" spans="1:2" ht="42" customHeight="1" thickBot="1" x14ac:dyDescent="0.35">
      <c r="A5" s="33"/>
      <c r="B5" s="34"/>
    </row>
    <row r="6" spans="1:2" s="32" customFormat="1" ht="19.5" thickBot="1" x14ac:dyDescent="0.35">
      <c r="A6" s="35" t="s">
        <v>29</v>
      </c>
      <c r="B6" s="36">
        <v>1.4212000000000001E-3</v>
      </c>
    </row>
    <row r="7" spans="1:2" x14ac:dyDescent="0.25">
      <c r="A7" s="37" t="s">
        <v>34</v>
      </c>
      <c r="B7" s="1">
        <v>1.4212000000000001E-3</v>
      </c>
    </row>
    <row r="8" spans="1:2" x14ac:dyDescent="0.25">
      <c r="A8" s="38" t="s">
        <v>56</v>
      </c>
      <c r="B8" s="1">
        <v>1.4212000000000001E-3</v>
      </c>
    </row>
    <row r="9" spans="1:2" x14ac:dyDescent="0.25">
      <c r="A9" s="38" t="s">
        <v>57</v>
      </c>
      <c r="B9" s="1">
        <v>1.4212000000000001E-3</v>
      </c>
    </row>
    <row r="10" spans="1:2" x14ac:dyDescent="0.25">
      <c r="A10" s="38" t="s">
        <v>58</v>
      </c>
      <c r="B10" s="1">
        <v>1.4212000000000001E-3</v>
      </c>
    </row>
    <row r="11" spans="1:2" x14ac:dyDescent="0.25">
      <c r="A11" s="38" t="s">
        <v>59</v>
      </c>
      <c r="B11" s="1">
        <v>1.4212000000000001E-3</v>
      </c>
    </row>
    <row r="12" spans="1:2" x14ac:dyDescent="0.25">
      <c r="A12" s="38" t="s">
        <v>60</v>
      </c>
      <c r="B12" s="1">
        <v>1.4212000000000001E-3</v>
      </c>
    </row>
    <row r="13" spans="1:2" x14ac:dyDescent="0.25">
      <c r="A13" s="38" t="s">
        <v>61</v>
      </c>
      <c r="B13" s="1">
        <v>1.4212000000000001E-3</v>
      </c>
    </row>
    <row r="14" spans="1:2" x14ac:dyDescent="0.25">
      <c r="A14" s="38" t="s">
        <v>62</v>
      </c>
      <c r="B14" s="1">
        <v>1.4212000000000001E-3</v>
      </c>
    </row>
    <row r="15" spans="1:2" ht="36" customHeight="1" x14ac:dyDescent="0.25">
      <c r="A15" s="38" t="s">
        <v>87</v>
      </c>
      <c r="B15" s="1">
        <v>1.4212000000000001E-3</v>
      </c>
    </row>
    <row r="16" spans="1:2" ht="30" x14ac:dyDescent="0.25">
      <c r="A16" s="38" t="s">
        <v>63</v>
      </c>
      <c r="B16" s="1">
        <v>1.4212000000000001E-3</v>
      </c>
    </row>
    <row r="17" spans="1:2" x14ac:dyDescent="0.25">
      <c r="A17" s="38" t="s">
        <v>64</v>
      </c>
      <c r="B17" s="1">
        <v>1.4212000000000001E-3</v>
      </c>
    </row>
    <row r="18" spans="1:2" ht="37.5" customHeight="1" x14ac:dyDescent="0.25">
      <c r="A18" s="38" t="s">
        <v>88</v>
      </c>
      <c r="B18" s="1">
        <v>1.4212000000000001E-3</v>
      </c>
    </row>
    <row r="19" spans="1:2" x14ac:dyDescent="0.25">
      <c r="A19" s="38" t="s">
        <v>65</v>
      </c>
      <c r="B19" s="1">
        <v>1.4212000000000001E-3</v>
      </c>
    </row>
    <row r="20" spans="1:2" ht="30" customHeight="1" x14ac:dyDescent="0.25">
      <c r="A20" s="38" t="s">
        <v>66</v>
      </c>
      <c r="B20" s="1">
        <v>1.4212000000000001E-3</v>
      </c>
    </row>
    <row r="21" spans="1:2" x14ac:dyDescent="0.25">
      <c r="A21" s="38" t="s">
        <v>67</v>
      </c>
      <c r="B21" s="1">
        <v>1.4212000000000001E-3</v>
      </c>
    </row>
    <row r="22" spans="1:2" x14ac:dyDescent="0.25">
      <c r="A22" s="38" t="s">
        <v>68</v>
      </c>
      <c r="B22" s="1">
        <v>1.4212000000000001E-3</v>
      </c>
    </row>
    <row r="23" spans="1:2" x14ac:dyDescent="0.25">
      <c r="A23" s="38" t="s">
        <v>69</v>
      </c>
      <c r="B23" s="1">
        <v>1.4212000000000001E-3</v>
      </c>
    </row>
    <row r="24" spans="1:2" x14ac:dyDescent="0.25">
      <c r="A24" s="38" t="s">
        <v>70</v>
      </c>
      <c r="B24" s="1">
        <v>1.4212000000000001E-3</v>
      </c>
    </row>
    <row r="25" spans="1:2" x14ac:dyDescent="0.25">
      <c r="A25" s="38" t="s">
        <v>71</v>
      </c>
      <c r="B25" s="1">
        <v>1.4212000000000001E-3</v>
      </c>
    </row>
    <row r="26" spans="1:2" s="32" customFormat="1" ht="18.75" x14ac:dyDescent="0.3">
      <c r="A26" s="39" t="s">
        <v>30</v>
      </c>
      <c r="B26" s="2">
        <v>1.1367E-3</v>
      </c>
    </row>
    <row r="27" spans="1:2" x14ac:dyDescent="0.25">
      <c r="A27" s="38" t="s">
        <v>72</v>
      </c>
      <c r="B27" s="1">
        <v>1.1367E-3</v>
      </c>
    </row>
    <row r="28" spans="1:2" x14ac:dyDescent="0.25">
      <c r="A28" s="38" t="s">
        <v>73</v>
      </c>
      <c r="B28" s="1">
        <v>1.1367E-3</v>
      </c>
    </row>
    <row r="29" spans="1:2" x14ac:dyDescent="0.25">
      <c r="A29" s="38" t="s">
        <v>74</v>
      </c>
      <c r="B29" s="1">
        <v>1.1367E-3</v>
      </c>
    </row>
    <row r="30" spans="1:2" x14ac:dyDescent="0.25">
      <c r="A30" s="38" t="s">
        <v>75</v>
      </c>
      <c r="B30" s="1">
        <v>1.1367E-3</v>
      </c>
    </row>
    <row r="31" spans="1:2" x14ac:dyDescent="0.25">
      <c r="A31" s="38" t="s">
        <v>76</v>
      </c>
      <c r="B31" s="1">
        <v>1.1367E-3</v>
      </c>
    </row>
    <row r="32" spans="1:2" x14ac:dyDescent="0.25">
      <c r="A32" s="38" t="s">
        <v>77</v>
      </c>
      <c r="B32" s="1">
        <v>1.1367E-3</v>
      </c>
    </row>
    <row r="33" spans="1:2" s="32" customFormat="1" ht="18.75" x14ac:dyDescent="0.3">
      <c r="A33" s="39" t="s">
        <v>31</v>
      </c>
      <c r="B33" s="2">
        <v>8.5269999999999996E-4</v>
      </c>
    </row>
    <row r="34" spans="1:2" x14ac:dyDescent="0.25">
      <c r="A34" s="38" t="s">
        <v>78</v>
      </c>
      <c r="B34" s="1">
        <v>8.5269999999999996E-4</v>
      </c>
    </row>
    <row r="35" spans="1:2" x14ac:dyDescent="0.25">
      <c r="A35" s="38" t="s">
        <v>79</v>
      </c>
      <c r="B35" s="1">
        <v>8.5269999999999996E-4</v>
      </c>
    </row>
    <row r="36" spans="1:2" x14ac:dyDescent="0.25">
      <c r="A36" s="38" t="s">
        <v>80</v>
      </c>
      <c r="B36" s="1">
        <v>8.5269999999999996E-4</v>
      </c>
    </row>
    <row r="37" spans="1:2" x14ac:dyDescent="0.25">
      <c r="A37" s="38" t="s">
        <v>81</v>
      </c>
      <c r="B37" s="1">
        <v>8.5269999999999996E-4</v>
      </c>
    </row>
    <row r="38" spans="1:2" x14ac:dyDescent="0.25">
      <c r="A38" s="38" t="s">
        <v>82</v>
      </c>
      <c r="B38" s="1">
        <v>8.5269999999999996E-4</v>
      </c>
    </row>
    <row r="39" spans="1:2" x14ac:dyDescent="0.25">
      <c r="A39" s="38" t="s">
        <v>83</v>
      </c>
      <c r="B39" s="1">
        <v>8.5269999999999996E-4</v>
      </c>
    </row>
    <row r="40" spans="1:2" x14ac:dyDescent="0.25">
      <c r="A40" s="38" t="s">
        <v>84</v>
      </c>
      <c r="B40" s="1">
        <v>8.5269999999999996E-4</v>
      </c>
    </row>
    <row r="41" spans="1:2" s="32" customFormat="1" ht="18.75" x14ac:dyDescent="0.3">
      <c r="A41" s="39" t="s">
        <v>32</v>
      </c>
      <c r="B41" s="2">
        <v>2.8420000000000002E-4</v>
      </c>
    </row>
    <row r="42" spans="1:2" x14ac:dyDescent="0.25">
      <c r="A42" s="38" t="s">
        <v>44</v>
      </c>
      <c r="B42" s="1">
        <v>2.8420000000000002E-4</v>
      </c>
    </row>
    <row r="43" spans="1:2" x14ac:dyDescent="0.25">
      <c r="A43" s="38" t="s">
        <v>45</v>
      </c>
      <c r="B43" s="1">
        <v>2.8420000000000002E-4</v>
      </c>
    </row>
    <row r="44" spans="1:2" x14ac:dyDescent="0.25">
      <c r="A44" s="38" t="s">
        <v>46</v>
      </c>
      <c r="B44" s="1">
        <v>2.8420000000000002E-4</v>
      </c>
    </row>
    <row r="45" spans="1:2" x14ac:dyDescent="0.25">
      <c r="A45" s="38" t="s">
        <v>47</v>
      </c>
      <c r="B45" s="1">
        <v>2.8420000000000002E-4</v>
      </c>
    </row>
    <row r="46" spans="1:2" x14ac:dyDescent="0.25">
      <c r="A46" s="38" t="s">
        <v>48</v>
      </c>
      <c r="B46" s="1">
        <v>2.8420000000000002E-4</v>
      </c>
    </row>
    <row r="47" spans="1:2" x14ac:dyDescent="0.25">
      <c r="A47" s="38" t="s">
        <v>49</v>
      </c>
      <c r="B47" s="1">
        <v>2.8420000000000002E-4</v>
      </c>
    </row>
    <row r="48" spans="1:2" x14ac:dyDescent="0.25">
      <c r="A48" s="38" t="s">
        <v>50</v>
      </c>
      <c r="B48" s="1">
        <v>2.8420000000000002E-4</v>
      </c>
    </row>
    <row r="49" spans="1:2" x14ac:dyDescent="0.25">
      <c r="A49" s="38" t="s">
        <v>51</v>
      </c>
      <c r="B49" s="1">
        <v>2.8420000000000002E-4</v>
      </c>
    </row>
    <row r="50" spans="1:2" x14ac:dyDescent="0.25">
      <c r="A50" s="38" t="s">
        <v>52</v>
      </c>
      <c r="B50" s="1">
        <v>2.8420000000000002E-4</v>
      </c>
    </row>
    <row r="51" spans="1:2" x14ac:dyDescent="0.25">
      <c r="A51" s="38" t="s">
        <v>53</v>
      </c>
      <c r="B51" s="1">
        <v>2.8420000000000002E-4</v>
      </c>
    </row>
    <row r="52" spans="1:2" x14ac:dyDescent="0.25">
      <c r="A52" s="38" t="s">
        <v>54</v>
      </c>
      <c r="B52" s="1">
        <v>2.8420000000000002E-4</v>
      </c>
    </row>
    <row r="53" spans="1:2" x14ac:dyDescent="0.25">
      <c r="A53" s="38" t="s">
        <v>55</v>
      </c>
      <c r="B53" s="1">
        <v>2.8420000000000002E-4</v>
      </c>
    </row>
    <row r="54" spans="1:2" s="32" customFormat="1" ht="18.75" x14ac:dyDescent="0.3">
      <c r="A54" s="39" t="s">
        <v>33</v>
      </c>
      <c r="B54" s="2">
        <v>1.705E-4</v>
      </c>
    </row>
    <row r="55" spans="1:2" x14ac:dyDescent="0.25">
      <c r="A55" s="38" t="s">
        <v>35</v>
      </c>
      <c r="B55" s="1">
        <v>1.705E-4</v>
      </c>
    </row>
    <row r="56" spans="1:2" x14ac:dyDescent="0.25">
      <c r="A56" s="38" t="s">
        <v>36</v>
      </c>
      <c r="B56" s="1">
        <v>1.705E-4</v>
      </c>
    </row>
    <row r="57" spans="1:2" x14ac:dyDescent="0.25">
      <c r="A57" s="38" t="s">
        <v>37</v>
      </c>
      <c r="B57" s="1">
        <v>1.705E-4</v>
      </c>
    </row>
    <row r="58" spans="1:2" x14ac:dyDescent="0.25">
      <c r="A58" s="38" t="s">
        <v>38</v>
      </c>
      <c r="B58" s="1">
        <v>1.705E-4</v>
      </c>
    </row>
    <row r="59" spans="1:2" x14ac:dyDescent="0.25">
      <c r="A59" s="38" t="s">
        <v>39</v>
      </c>
      <c r="B59" s="1">
        <v>1.705E-4</v>
      </c>
    </row>
    <row r="60" spans="1:2" x14ac:dyDescent="0.25">
      <c r="A60" s="38" t="s">
        <v>40</v>
      </c>
      <c r="B60" s="1">
        <v>1.705E-4</v>
      </c>
    </row>
    <row r="61" spans="1:2" x14ac:dyDescent="0.25">
      <c r="A61" s="38" t="s">
        <v>41</v>
      </c>
      <c r="B61" s="1">
        <v>1.705E-4</v>
      </c>
    </row>
    <row r="62" spans="1:2" x14ac:dyDescent="0.25">
      <c r="A62" s="38" t="s">
        <v>42</v>
      </c>
      <c r="B62" s="1">
        <v>1.705E-4</v>
      </c>
    </row>
    <row r="63" spans="1:2" x14ac:dyDescent="0.25">
      <c r="A63" s="38" t="s">
        <v>43</v>
      </c>
      <c r="B63" s="1">
        <v>1.705E-4</v>
      </c>
    </row>
  </sheetData>
  <sheetProtection algorithmName="SHA-512" hashValue="9Dy2rAeP96gmy4+lU22yfA8x6P936bXSQPVurymDpffFp9Tf6wpStULpJOjhA8ui/uqYJiV8GvXANSV7SrNfGg==" saltValue="qwa5sj5CD6gXRPOLH8mi3w==" spinCount="100000" sheet="1" objects="1" scenarios="1"/>
  <dataValidations count="1">
    <dataValidation type="list" allowBlank="1" showInputMessage="1" showErrorMessage="1" sqref="A4" xr:uid="{00000000-0002-0000-0000-000000000000}">
      <formula1>$A$6:$A$63</formula1>
    </dataValidation>
  </dataValidations>
  <hyperlinks>
    <hyperlink ref="B1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0"/>
  <sheetViews>
    <sheetView tabSelected="1" topLeftCell="A10" zoomScaleNormal="100" zoomScaleSheetLayoutView="90" workbookViewId="0">
      <selection activeCell="C21" sqref="C21"/>
    </sheetView>
  </sheetViews>
  <sheetFormatPr defaultRowHeight="15" x14ac:dyDescent="0.25"/>
  <cols>
    <col min="1" max="1" width="5.5703125" style="31" customWidth="1"/>
    <col min="2" max="2" width="74.140625" style="31" customWidth="1"/>
    <col min="3" max="3" width="26.7109375" style="31" customWidth="1"/>
    <col min="4" max="4" width="2.7109375" style="43" customWidth="1"/>
    <col min="5" max="5" width="13.5703125" style="31" customWidth="1"/>
    <col min="6" max="6" width="57.7109375" style="31" bestFit="1" customWidth="1"/>
    <col min="7" max="16384" width="9.140625" style="31"/>
  </cols>
  <sheetData>
    <row r="2" spans="1:5" ht="15.75" thickBot="1" x14ac:dyDescent="0.3"/>
    <row r="3" spans="1:5" ht="60" customHeight="1" thickBot="1" x14ac:dyDescent="0.3">
      <c r="A3" s="62" t="s">
        <v>90</v>
      </c>
      <c r="B3" s="63"/>
      <c r="C3" s="44">
        <f>VLOOKUP(A3,Djelatnosti!A6:B63,2,FALSE)</f>
        <v>1.705E-4</v>
      </c>
    </row>
    <row r="6" spans="1:5" x14ac:dyDescent="0.25">
      <c r="A6" s="4" t="s">
        <v>0</v>
      </c>
      <c r="B6" s="4"/>
      <c r="C6" s="4"/>
      <c r="D6" s="45"/>
      <c r="E6" s="4"/>
    </row>
    <row r="7" spans="1:5" x14ac:dyDescent="0.25">
      <c r="A7" s="4" t="s">
        <v>1</v>
      </c>
      <c r="B7" s="4"/>
      <c r="C7" s="4"/>
      <c r="D7" s="45"/>
      <c r="E7" s="4"/>
    </row>
    <row r="8" spans="1:5" x14ac:dyDescent="0.25">
      <c r="A8" s="4"/>
      <c r="B8" s="4"/>
      <c r="C8" s="4"/>
      <c r="D8" s="45"/>
      <c r="E8" s="4"/>
    </row>
    <row r="9" spans="1:5" x14ac:dyDescent="0.25">
      <c r="A9" s="4"/>
      <c r="B9" s="4"/>
      <c r="C9" s="5" t="s">
        <v>21</v>
      </c>
      <c r="D9" s="45"/>
      <c r="E9" s="4"/>
    </row>
    <row r="10" spans="1:5" x14ac:dyDescent="0.25">
      <c r="A10" s="6" t="s">
        <v>2</v>
      </c>
      <c r="B10" s="6"/>
      <c r="C10" s="3"/>
      <c r="D10" s="45"/>
      <c r="E10" s="4"/>
    </row>
    <row r="11" spans="1:5" ht="37.15" customHeight="1" x14ac:dyDescent="0.25">
      <c r="A11" s="66" t="s">
        <v>3</v>
      </c>
      <c r="B11" s="67"/>
      <c r="C11" s="3"/>
      <c r="D11" s="45"/>
      <c r="E11" s="4"/>
    </row>
    <row r="12" spans="1:5" ht="15.6" customHeight="1" x14ac:dyDescent="0.25">
      <c r="A12" s="29"/>
      <c r="B12" s="29"/>
      <c r="C12" s="4"/>
      <c r="D12" s="45"/>
      <c r="E12" s="4"/>
    </row>
    <row r="13" spans="1:5" ht="31.15" customHeight="1" x14ac:dyDescent="0.25">
      <c r="A13" s="66" t="s">
        <v>4</v>
      </c>
      <c r="B13" s="67"/>
      <c r="C13" s="3"/>
      <c r="D13" s="45"/>
      <c r="E13" s="4"/>
    </row>
    <row r="14" spans="1:5" ht="15" customHeight="1" x14ac:dyDescent="0.25">
      <c r="A14" s="66" t="s">
        <v>24</v>
      </c>
      <c r="B14" s="67"/>
      <c r="C14" s="3"/>
      <c r="D14" s="45"/>
      <c r="E14" s="4"/>
    </row>
    <row r="15" spans="1:5" x14ac:dyDescent="0.25">
      <c r="A15" s="4"/>
      <c r="B15" s="4"/>
      <c r="C15" s="4"/>
      <c r="D15" s="45"/>
      <c r="E15" s="4"/>
    </row>
    <row r="16" spans="1:5" ht="15.75" x14ac:dyDescent="0.25">
      <c r="A16" s="65" t="s">
        <v>91</v>
      </c>
      <c r="B16" s="65"/>
      <c r="C16" s="4" t="s">
        <v>23</v>
      </c>
      <c r="D16" s="45"/>
      <c r="E16" s="4"/>
    </row>
    <row r="17" spans="1:6" ht="15.75" thickBot="1" x14ac:dyDescent="0.3">
      <c r="A17" s="64" t="s">
        <v>5</v>
      </c>
      <c r="B17" s="64"/>
      <c r="C17" s="64"/>
      <c r="D17" s="45"/>
      <c r="E17" s="4"/>
    </row>
    <row r="18" spans="1:6" x14ac:dyDescent="0.25">
      <c r="A18" s="7" t="s">
        <v>6</v>
      </c>
      <c r="B18" s="8" t="s">
        <v>7</v>
      </c>
      <c r="C18" s="9" t="s">
        <v>8</v>
      </c>
      <c r="D18" s="45"/>
      <c r="E18" s="4"/>
    </row>
    <row r="19" spans="1:6" s="48" customFormat="1" ht="15.75" thickBot="1" x14ac:dyDescent="0.3">
      <c r="A19" s="10">
        <v>1</v>
      </c>
      <c r="B19" s="11">
        <v>2</v>
      </c>
      <c r="C19" s="12">
        <v>3</v>
      </c>
      <c r="D19" s="46"/>
      <c r="E19" s="47"/>
    </row>
    <row r="20" spans="1:6" ht="19.899999999999999" customHeight="1" x14ac:dyDescent="0.25">
      <c r="A20" s="13">
        <v>1</v>
      </c>
      <c r="B20" s="14" t="s">
        <v>9</v>
      </c>
      <c r="C20" s="28">
        <v>500000</v>
      </c>
      <c r="D20" s="45"/>
      <c r="E20" s="4"/>
    </row>
    <row r="21" spans="1:6" ht="19.899999999999999" customHeight="1" x14ac:dyDescent="0.25">
      <c r="A21" s="15">
        <v>2</v>
      </c>
      <c r="B21" s="16" t="s">
        <v>10</v>
      </c>
      <c r="C21" s="49">
        <f>C3</f>
        <v>1.705E-4</v>
      </c>
      <c r="D21" s="45"/>
      <c r="E21" s="4"/>
      <c r="F21" s="50"/>
    </row>
    <row r="22" spans="1:6" ht="19.899999999999999" customHeight="1" x14ac:dyDescent="0.25">
      <c r="A22" s="15">
        <v>3</v>
      </c>
      <c r="B22" s="16" t="s">
        <v>11</v>
      </c>
      <c r="C22" s="17">
        <f>IF(D22=D33,D22,D33)</f>
        <v>85.199999999999989</v>
      </c>
      <c r="D22" s="45">
        <f>C20*C21</f>
        <v>85.25</v>
      </c>
      <c r="E22" s="51"/>
      <c r="F22" s="52"/>
    </row>
    <row r="23" spans="1:6" ht="30" x14ac:dyDescent="0.25">
      <c r="A23" s="15">
        <v>4</v>
      </c>
      <c r="B23" s="16" t="s">
        <v>25</v>
      </c>
      <c r="C23" s="56">
        <v>0</v>
      </c>
      <c r="D23" s="45"/>
      <c r="E23" s="51"/>
      <c r="F23" s="52"/>
    </row>
    <row r="24" spans="1:6" ht="30" x14ac:dyDescent="0.25">
      <c r="A24" s="15">
        <v>5</v>
      </c>
      <c r="B24" s="16" t="s">
        <v>26</v>
      </c>
      <c r="C24" s="56">
        <v>0</v>
      </c>
      <c r="D24" s="45"/>
      <c r="E24" s="51"/>
      <c r="F24" s="52"/>
    </row>
    <row r="25" spans="1:6" ht="30" x14ac:dyDescent="0.25">
      <c r="A25" s="15">
        <v>6</v>
      </c>
      <c r="B25" s="16" t="s">
        <v>27</v>
      </c>
      <c r="C25" s="56">
        <v>0</v>
      </c>
      <c r="D25" s="45"/>
      <c r="E25" s="51"/>
      <c r="F25" s="52"/>
    </row>
    <row r="26" spans="1:6" ht="30" x14ac:dyDescent="0.25">
      <c r="A26" s="15">
        <v>7</v>
      </c>
      <c r="B26" s="16" t="s">
        <v>28</v>
      </c>
      <c r="C26" s="56">
        <v>0</v>
      </c>
      <c r="D26" s="45"/>
      <c r="E26" s="51"/>
      <c r="F26" s="52"/>
    </row>
    <row r="27" spans="1:6" s="55" customFormat="1" ht="30" x14ac:dyDescent="0.25">
      <c r="A27" s="18">
        <v>8</v>
      </c>
      <c r="B27" s="19" t="s">
        <v>12</v>
      </c>
      <c r="C27" s="20">
        <f>SUM(C23:C26)</f>
        <v>0</v>
      </c>
      <c r="D27" s="53"/>
      <c r="E27" s="54"/>
    </row>
    <row r="28" spans="1:6" s="55" customFormat="1" ht="19.899999999999999" customHeight="1" x14ac:dyDescent="0.25">
      <c r="A28" s="18">
        <v>9</v>
      </c>
      <c r="B28" s="19" t="s">
        <v>13</v>
      </c>
      <c r="C28" s="20">
        <f>ROUND(C22-C27,2)</f>
        <v>85.2</v>
      </c>
      <c r="D28" s="53"/>
      <c r="E28" s="54"/>
    </row>
    <row r="29" spans="1:6" ht="19.899999999999999" customHeight="1" x14ac:dyDescent="0.25">
      <c r="A29" s="15">
        <v>10</v>
      </c>
      <c r="B29" s="16" t="s">
        <v>14</v>
      </c>
      <c r="C29" s="57"/>
      <c r="D29" s="45"/>
      <c r="E29" s="61">
        <v>7.5345000000000004</v>
      </c>
    </row>
    <row r="30" spans="1:6" ht="19.899999999999999" customHeight="1" x14ac:dyDescent="0.25">
      <c r="A30" s="15">
        <v>11</v>
      </c>
      <c r="B30" s="16" t="s">
        <v>16</v>
      </c>
      <c r="C30" s="17">
        <f>IF(C28&gt;C29,C28-C29,0)</f>
        <v>85.2</v>
      </c>
      <c r="D30" s="45"/>
      <c r="E30" s="60">
        <f>C30/$E$29</f>
        <v>11.307983276926139</v>
      </c>
    </row>
    <row r="31" spans="1:6" ht="19.899999999999999" customHeight="1" x14ac:dyDescent="0.25">
      <c r="A31" s="15">
        <v>12</v>
      </c>
      <c r="B31" s="16" t="s">
        <v>15</v>
      </c>
      <c r="C31" s="17">
        <f>IF(C28&lt;C29,C28-C29,0)</f>
        <v>0</v>
      </c>
      <c r="D31" s="45"/>
      <c r="E31" s="60">
        <f t="shared" ref="E31:E33" si="0">C31/$E$29</f>
        <v>0</v>
      </c>
    </row>
    <row r="32" spans="1:6" s="55" customFormat="1" ht="30" x14ac:dyDescent="0.25">
      <c r="A32" s="21">
        <v>13</v>
      </c>
      <c r="B32" s="22" t="s">
        <v>17</v>
      </c>
      <c r="C32" s="58">
        <f>ROUND(C28/12,2)</f>
        <v>7.1</v>
      </c>
      <c r="D32" s="53">
        <f>ROUND(D22/12,2)</f>
        <v>7.1</v>
      </c>
      <c r="E32" s="60">
        <f t="shared" si="0"/>
        <v>0.94233193974384488</v>
      </c>
    </row>
    <row r="33" spans="1:5" s="55" customFormat="1" ht="19.899999999999999" customHeight="1" thickBot="1" x14ac:dyDescent="0.3">
      <c r="A33" s="23">
        <v>14</v>
      </c>
      <c r="B33" s="24" t="s">
        <v>22</v>
      </c>
      <c r="C33" s="59">
        <f>ROUND(C32*12,2)</f>
        <v>85.2</v>
      </c>
      <c r="D33" s="53">
        <f>D32*12</f>
        <v>85.199999999999989</v>
      </c>
      <c r="E33" s="60">
        <f t="shared" si="0"/>
        <v>11.307983276926139</v>
      </c>
    </row>
    <row r="34" spans="1:5" x14ac:dyDescent="0.25">
      <c r="A34" s="4"/>
      <c r="B34" s="4"/>
      <c r="C34" s="4"/>
      <c r="D34" s="45"/>
      <c r="E34" s="4"/>
    </row>
    <row r="35" spans="1:5" ht="15.75" thickBot="1" x14ac:dyDescent="0.3">
      <c r="A35" s="4"/>
      <c r="B35" s="25">
        <f ca="1">NOW()</f>
        <v>44928.651579398145</v>
      </c>
      <c r="C35" s="26"/>
      <c r="D35" s="45"/>
      <c r="E35" s="4"/>
    </row>
    <row r="36" spans="1:5" x14ac:dyDescent="0.25">
      <c r="A36" s="4"/>
      <c r="B36" s="4" t="s">
        <v>18</v>
      </c>
      <c r="C36" s="4" t="s">
        <v>19</v>
      </c>
      <c r="D36" s="45"/>
      <c r="E36" s="4"/>
    </row>
    <row r="37" spans="1:5" x14ac:dyDescent="0.25">
      <c r="A37" s="27" t="s">
        <v>20</v>
      </c>
      <c r="B37" s="4"/>
      <c r="C37" s="4"/>
      <c r="D37" s="45"/>
      <c r="E37" s="4"/>
    </row>
    <row r="38" spans="1:5" x14ac:dyDescent="0.25">
      <c r="A38" s="4"/>
      <c r="B38" s="4"/>
      <c r="C38" s="4"/>
      <c r="D38" s="45"/>
      <c r="E38" s="4"/>
    </row>
    <row r="39" spans="1:5" x14ac:dyDescent="0.25">
      <c r="A39" s="4"/>
      <c r="B39" s="4"/>
      <c r="C39" s="4"/>
      <c r="D39" s="45"/>
      <c r="E39" s="4"/>
    </row>
    <row r="40" spans="1:5" x14ac:dyDescent="0.25">
      <c r="A40" s="4"/>
      <c r="B40" s="4"/>
      <c r="C40" s="4"/>
      <c r="D40" s="45"/>
      <c r="E40" s="4"/>
    </row>
  </sheetData>
  <sheetProtection algorithmName="SHA-512" hashValue="xb7mTb9s/ixUqklB2TTajAibl5MOf5cHG5Zs2GA3Hvg0+MJKThzTmSb03TDOHrX7B9JuM+wFmMvjfgD77MGuMQ==" saltValue="arFN6xHmJTVYY29bsqZBkw==" spinCount="100000" sheet="1" objects="1"/>
  <mergeCells count="6">
    <mergeCell ref="A3:B3"/>
    <mergeCell ref="A17:C17"/>
    <mergeCell ref="A16:B16"/>
    <mergeCell ref="A11:B11"/>
    <mergeCell ref="A13:B13"/>
    <mergeCell ref="A14:B14"/>
  </mergeCells>
  <pageMargins left="0.7" right="0.7" top="0.75" bottom="0.75" header="0.3" footer="0.3"/>
  <pageSetup paperSize="9" scale="8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Djelatnosti!$A$6:$A$63</xm:f>
          </x14:formula1>
          <xm:sqref>A3:B3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Djelatnosti</vt:lpstr>
      <vt:lpstr>TZ-1</vt:lpstr>
      <vt:lpstr>'TZ-1'!Podrucje_ispisa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</dc:creator>
  <cp:lastModifiedBy>Vedrana Holjevac</cp:lastModifiedBy>
  <cp:lastPrinted>2021-01-14T10:13:42Z</cp:lastPrinted>
  <dcterms:created xsi:type="dcterms:W3CDTF">2015-06-05T18:17:20Z</dcterms:created>
  <dcterms:modified xsi:type="dcterms:W3CDTF">2023-01-02T14:39:22Z</dcterms:modified>
</cp:coreProperties>
</file>